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55" windowHeight="4365" activeTab="1"/>
  </bookViews>
  <sheets>
    <sheet name="Лист2" sheetId="1" r:id="rId1"/>
    <sheet name="Лист4" sheetId="2" r:id="rId2"/>
  </sheets>
  <definedNames>
    <definedName name="a">#REF!</definedName>
    <definedName name="b">#REF!</definedName>
    <definedName name="c_">#REF!</definedName>
    <definedName name="D">#REF!</definedName>
    <definedName name="z">#REF!</definedName>
  </definedNames>
  <calcPr fullCalcOnLoad="1"/>
</workbook>
</file>

<file path=xl/sharedStrings.xml><?xml version="1.0" encoding="utf-8"?>
<sst xmlns="http://schemas.openxmlformats.org/spreadsheetml/2006/main" count="50" uniqueCount="39">
  <si>
    <t>№ п/п</t>
  </si>
  <si>
    <t>ФИО</t>
  </si>
  <si>
    <t>Математика</t>
  </si>
  <si>
    <t>Эконом. теория</t>
  </si>
  <si>
    <t>Информатика</t>
  </si>
  <si>
    <t>1.</t>
  </si>
  <si>
    <t>2.</t>
  </si>
  <si>
    <t>3.</t>
  </si>
  <si>
    <t>4.</t>
  </si>
  <si>
    <t>5.</t>
  </si>
  <si>
    <t>средний балл по предмету</t>
  </si>
  <si>
    <t>Выплата стипендий</t>
  </si>
  <si>
    <t>Средний балл</t>
  </si>
  <si>
    <t>Стипендия</t>
  </si>
  <si>
    <t>отличники</t>
  </si>
  <si>
    <t>хорошисты</t>
  </si>
  <si>
    <t>неуспевающие</t>
  </si>
  <si>
    <t>Итоги экзаменационной сессии</t>
  </si>
  <si>
    <t>Количество сдавших сессию на отлично</t>
  </si>
  <si>
    <t>на хорошо и отлично</t>
  </si>
  <si>
    <t>неуспевающих</t>
  </si>
  <si>
    <t>самый сложный предмет</t>
  </si>
  <si>
    <t>студент с наивысшим баллом</t>
  </si>
  <si>
    <t xml:space="preserve"> Итоги экзаменационной сессии</t>
  </si>
  <si>
    <t>Ровко М.К.</t>
  </si>
  <si>
    <t>Петров В.П.</t>
  </si>
  <si>
    <t>Сидорова А.И.</t>
  </si>
  <si>
    <t>Ишков З.Н.</t>
  </si>
  <si>
    <t>Козлова А.С</t>
  </si>
  <si>
    <t>№ пюп</t>
  </si>
  <si>
    <t>баз.степ.</t>
  </si>
  <si>
    <t>успеваемость</t>
  </si>
  <si>
    <t>Определение типа треугольника</t>
  </si>
  <si>
    <t>Определение 1</t>
  </si>
  <si>
    <t>Определение 2</t>
  </si>
  <si>
    <t>Sтреуг-ка</t>
  </si>
  <si>
    <t>c</t>
  </si>
  <si>
    <t>b</t>
  </si>
  <si>
    <t>a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</si>
</sst>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medium"/>
      <bottom style="thick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1" fontId="0" fillId="0" borderId="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1" fontId="0" fillId="0" borderId="2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2" fillId="2" borderId="10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6" borderId="6" xfId="0" applyFill="1" applyBorder="1" applyAlignment="1">
      <alignment/>
    </xf>
    <xf numFmtId="0" fontId="0" fillId="7" borderId="13" xfId="0" applyFill="1" applyBorder="1" applyAlignment="1">
      <alignment horizontal="left"/>
    </xf>
    <xf numFmtId="0" fontId="0" fillId="7" borderId="3" xfId="0" applyFill="1" applyBorder="1" applyAlignment="1">
      <alignment horizontal="left"/>
    </xf>
    <xf numFmtId="0" fontId="0" fillId="0" borderId="6" xfId="0" applyBorder="1" applyAlignment="1">
      <alignment/>
    </xf>
    <xf numFmtId="0" fontId="0" fillId="0" borderId="14" xfId="0" applyBorder="1" applyAlignment="1">
      <alignment/>
    </xf>
    <xf numFmtId="0" fontId="0" fillId="0" borderId="2" xfId="0" applyBorder="1" applyAlignment="1">
      <alignment/>
    </xf>
    <xf numFmtId="0" fontId="0" fillId="0" borderId="15" xfId="0" applyBorder="1" applyAlignment="1">
      <alignment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" fillId="8" borderId="28" xfId="0" applyFont="1" applyFill="1" applyBorder="1" applyAlignment="1">
      <alignment/>
    </xf>
    <xf numFmtId="0" fontId="2" fillId="8" borderId="29" xfId="0" applyFont="1" applyFill="1" applyBorder="1" applyAlignment="1">
      <alignment/>
    </xf>
    <xf numFmtId="0" fontId="0" fillId="8" borderId="30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K13" sqref="K13"/>
    </sheetView>
  </sheetViews>
  <sheetFormatPr defaultColWidth="9.00390625" defaultRowHeight="12.75"/>
  <cols>
    <col min="1" max="1" width="7.125" style="0" customWidth="1"/>
    <col min="2" max="2" width="16.875" style="0" customWidth="1"/>
    <col min="3" max="3" width="12.125" style="0" customWidth="1"/>
    <col min="4" max="4" width="11.875" style="0" customWidth="1"/>
    <col min="5" max="5" width="13.75390625" style="0" customWidth="1"/>
    <col min="6" max="6" width="12.00390625" style="0" customWidth="1"/>
    <col min="7" max="7" width="9.25390625" style="0" customWidth="1"/>
  </cols>
  <sheetData>
    <row r="1" spans="1:7" ht="13.5" thickTop="1">
      <c r="A1" s="17" t="s">
        <v>23</v>
      </c>
      <c r="B1" s="18"/>
      <c r="C1" s="18"/>
      <c r="D1" s="18"/>
      <c r="E1" s="19"/>
      <c r="F1" s="1"/>
      <c r="G1" s="1"/>
    </row>
    <row r="2" spans="1:8" ht="12.75">
      <c r="A2" s="12" t="s">
        <v>29</v>
      </c>
      <c r="B2" s="20" t="s">
        <v>1</v>
      </c>
      <c r="C2" s="21" t="s">
        <v>2</v>
      </c>
      <c r="D2" s="22" t="s">
        <v>3</v>
      </c>
      <c r="E2" s="23" t="s">
        <v>4</v>
      </c>
      <c r="F2" s="11"/>
      <c r="G2" s="4" t="s">
        <v>30</v>
      </c>
      <c r="H2">
        <v>100000</v>
      </c>
    </row>
    <row r="3" spans="1:7" ht="12.75">
      <c r="A3" s="12" t="s">
        <v>5</v>
      </c>
      <c r="B3" s="2" t="s">
        <v>24</v>
      </c>
      <c r="C3" s="2">
        <v>6</v>
      </c>
      <c r="D3" s="2">
        <v>7</v>
      </c>
      <c r="E3" s="13">
        <v>10</v>
      </c>
      <c r="F3" s="7"/>
      <c r="G3" s="4"/>
    </row>
    <row r="4" spans="1:6" ht="12.75">
      <c r="A4" s="12" t="s">
        <v>6</v>
      </c>
      <c r="B4" s="2" t="s">
        <v>25</v>
      </c>
      <c r="C4" s="2">
        <v>7</v>
      </c>
      <c r="D4" s="2">
        <v>8</v>
      </c>
      <c r="E4" s="13">
        <v>1</v>
      </c>
      <c r="F4" s="7"/>
    </row>
    <row r="5" spans="1:6" ht="12.75">
      <c r="A5" s="12" t="s">
        <v>7</v>
      </c>
      <c r="B5" s="2" t="s">
        <v>26</v>
      </c>
      <c r="C5" s="2">
        <v>5</v>
      </c>
      <c r="D5" s="2">
        <v>4</v>
      </c>
      <c r="E5" s="13">
        <v>5</v>
      </c>
      <c r="F5" s="7"/>
    </row>
    <row r="6" spans="1:6" ht="13.5" thickBot="1">
      <c r="A6" s="12" t="s">
        <v>8</v>
      </c>
      <c r="B6" s="2" t="s">
        <v>27</v>
      </c>
      <c r="C6" s="2">
        <v>5</v>
      </c>
      <c r="D6" s="2">
        <v>9</v>
      </c>
      <c r="E6" s="13">
        <v>6</v>
      </c>
      <c r="F6" s="7"/>
    </row>
    <row r="7" spans="1:12" ht="14.25" thickBot="1" thickTop="1">
      <c r="A7" s="14" t="s">
        <v>9</v>
      </c>
      <c r="B7" s="15" t="s">
        <v>28</v>
      </c>
      <c r="C7" s="15">
        <v>2</v>
      </c>
      <c r="D7" s="15">
        <v>5</v>
      </c>
      <c r="E7" s="16">
        <v>8</v>
      </c>
      <c r="F7" s="7"/>
      <c r="I7" s="48" t="s">
        <v>17</v>
      </c>
      <c r="J7" s="49"/>
      <c r="K7" s="49"/>
      <c r="L7" s="50"/>
    </row>
    <row r="8" spans="1:12" ht="13.5" thickBot="1">
      <c r="A8" s="24" t="s">
        <v>10</v>
      </c>
      <c r="B8" s="25"/>
      <c r="C8" s="9">
        <f>AVERAGE(C3:C7)</f>
        <v>5</v>
      </c>
      <c r="D8" s="9">
        <f>AVERAGE(D3:D7)</f>
        <v>6.6</v>
      </c>
      <c r="E8" s="10">
        <f>AVERAGE(E3:E7)</f>
        <v>6</v>
      </c>
      <c r="F8" s="7"/>
      <c r="I8" s="39" t="s">
        <v>18</v>
      </c>
      <c r="J8" s="7"/>
      <c r="K8" s="7"/>
      <c r="L8" s="44">
        <f>SUM(E12:E16)</f>
        <v>0</v>
      </c>
    </row>
    <row r="9" spans="9:12" ht="14.25" thickBot="1" thickTop="1">
      <c r="I9" s="39" t="s">
        <v>19</v>
      </c>
      <c r="J9" s="7"/>
      <c r="K9" s="7"/>
      <c r="L9" s="44">
        <f>SUM(F12:F16)</f>
        <v>1</v>
      </c>
    </row>
    <row r="10" spans="1:12" ht="13.5" thickTop="1">
      <c r="A10" s="17" t="s">
        <v>11</v>
      </c>
      <c r="B10" s="30"/>
      <c r="C10" s="30"/>
      <c r="D10" s="31"/>
      <c r="E10" s="33" t="s">
        <v>31</v>
      </c>
      <c r="F10" s="34"/>
      <c r="G10" s="35"/>
      <c r="I10" s="39" t="s">
        <v>20</v>
      </c>
      <c r="J10" s="7"/>
      <c r="K10" s="7"/>
      <c r="L10" s="44">
        <f>SUM(G12:G16)</f>
        <v>2</v>
      </c>
    </row>
    <row r="11" spans="1:12" ht="12.75">
      <c r="A11" s="12" t="s">
        <v>0</v>
      </c>
      <c r="B11" s="2" t="s">
        <v>1</v>
      </c>
      <c r="C11" s="3" t="s">
        <v>12</v>
      </c>
      <c r="D11" s="26" t="s">
        <v>13</v>
      </c>
      <c r="E11" s="36" t="s">
        <v>14</v>
      </c>
      <c r="F11" s="37" t="s">
        <v>15</v>
      </c>
      <c r="G11" s="38" t="s">
        <v>16</v>
      </c>
      <c r="I11" s="39" t="s">
        <v>21</v>
      </c>
      <c r="J11" s="7"/>
      <c r="K11" s="7"/>
      <c r="L11" s="44" t="str">
        <f>INDEX(C2:E2,,MATCH(MIN(C8:E8),C8:E8,0))</f>
        <v>Математика</v>
      </c>
    </row>
    <row r="12" spans="1:12" ht="13.5" thickBot="1">
      <c r="A12" s="12" t="s">
        <v>5</v>
      </c>
      <c r="B12" s="2" t="s">
        <v>24</v>
      </c>
      <c r="C12" s="5">
        <f>AVERAGE(C3:E3)</f>
        <v>7.666666666666667</v>
      </c>
      <c r="D12" s="13">
        <f>IF(C12&lt;6,"не начисляется",IF(C12&lt;8,1.2*$H$2,IF(C12&lt;9,1.5*$H$2,IF(C12&lt;10,1.8*$H$2,$H$2*2))))</f>
        <v>120000</v>
      </c>
      <c r="E12" s="39">
        <f>IF(COUNTIF(C3:E3,"&gt;=9")=3,1,0)</f>
        <v>0</v>
      </c>
      <c r="F12" s="7">
        <f>IF(COUNTIF(C3:E3,"&gt;=6")=3,1,0)</f>
        <v>1</v>
      </c>
      <c r="G12" s="40">
        <f>IF(COUNTIF(C3:E3,"&lt;=2")&gt;=1,1,0)</f>
        <v>0</v>
      </c>
      <c r="I12" s="45" t="s">
        <v>22</v>
      </c>
      <c r="J12" s="46"/>
      <c r="L12" s="47" t="str">
        <f>INDEX(B12:B16,MATCH(MAX(C12:C16),C12:C16,0),)</f>
        <v>Ровко М.К.</v>
      </c>
    </row>
    <row r="13" spans="1:7" ht="13.5" thickTop="1">
      <c r="A13" s="12" t="s">
        <v>6</v>
      </c>
      <c r="B13" s="2" t="s">
        <v>25</v>
      </c>
      <c r="C13" s="5">
        <f>AVERAGE(C4:E4)</f>
        <v>5.333333333333333</v>
      </c>
      <c r="D13" s="13" t="str">
        <f>IF(C13&lt;6,"не начисляется",IF(C13&lt;8,1.2*$H$2,IF(C13&lt;9,1.5*$H$2,IF(C13&lt;10,1.8*$H$2,$H$2*2))))</f>
        <v>не начисляется</v>
      </c>
      <c r="E13" s="39">
        <f>IF(COUNTIF(C4:E4,"&gt;=9")=3,1,0)</f>
        <v>0</v>
      </c>
      <c r="F13" s="7">
        <f>IF(COUNTIF(C4:E4,"&gt;=6")=3,1,0)</f>
        <v>0</v>
      </c>
      <c r="G13" s="40">
        <f>IF(COUNTIF(C4:E4,"&lt;=2")&gt;=1,1,0)</f>
        <v>1</v>
      </c>
    </row>
    <row r="14" spans="1:7" ht="12.75">
      <c r="A14" s="12" t="s">
        <v>7</v>
      </c>
      <c r="B14" s="2" t="s">
        <v>26</v>
      </c>
      <c r="C14" s="5">
        <f>AVERAGE(C5:E5)</f>
        <v>4.666666666666667</v>
      </c>
      <c r="D14" s="13" t="str">
        <f>IF(C14&lt;6,"не начисляется",IF(C14&lt;8,1.2*$H$2,IF(C14&lt;9,1.5*$H$2,IF(C14&lt;10,1.8*$H$2,$H$2*2))))</f>
        <v>не начисляется</v>
      </c>
      <c r="E14" s="39">
        <f>IF(COUNTIF(C5:E5,"&gt;=9")=3,1,0)</f>
        <v>0</v>
      </c>
      <c r="F14" s="7">
        <f>IF(COUNTIF(C5:E5,"&gt;=6")=3,1,0)</f>
        <v>0</v>
      </c>
      <c r="G14" s="40">
        <f>IF(COUNTIF(C5:E5,"&lt;=2")&gt;=1,1,0)</f>
        <v>0</v>
      </c>
    </row>
    <row r="15" spans="1:7" ht="12.75">
      <c r="A15" s="12" t="s">
        <v>8</v>
      </c>
      <c r="B15" s="2" t="s">
        <v>27</v>
      </c>
      <c r="C15" s="5">
        <f>AVERAGE(C6:E6)</f>
        <v>6.666666666666667</v>
      </c>
      <c r="D15" s="13">
        <f>IF(C15&lt;6,"не начисляется",IF(C15&lt;8,1.2*$H$2,IF(C15&lt;9,1.5*$H$2,IF(C15&lt;10,1.8*$H$2,$H$2*2))))</f>
        <v>120000</v>
      </c>
      <c r="E15" s="39">
        <f>IF(COUNTIF(C6:E6,"&gt;=9")=3,1,0)</f>
        <v>0</v>
      </c>
      <c r="F15" s="7">
        <f>IF(COUNTIF(C6:E6,"&gt;=6")=3,1,0)</f>
        <v>0</v>
      </c>
      <c r="G15" s="40">
        <f>IF(COUNTIF(C6:E6,"&lt;=2")&gt;=1,1,0)</f>
        <v>0</v>
      </c>
    </row>
    <row r="16" spans="1:7" ht="13.5" thickBot="1">
      <c r="A16" s="27" t="s">
        <v>9</v>
      </c>
      <c r="B16" s="28" t="s">
        <v>28</v>
      </c>
      <c r="C16" s="8">
        <f>AVERAGE(C7:E7)</f>
        <v>5</v>
      </c>
      <c r="D16" s="29" t="str">
        <f>IF(C16&lt;6,"не начисляется",IF(C16&lt;8,1.2*$H$2,IF(C16&lt;9,1.5*$H$2,IF(C16&lt;10,1.8*$H$2,$H$2*2))))</f>
        <v>не начисляется</v>
      </c>
      <c r="E16" s="41">
        <f>IF(COUNTIF(C7:E7,"&gt;=9")=3,1,0)</f>
        <v>0</v>
      </c>
      <c r="F16" s="42">
        <f>IF(COUNTIF(C7:E7,"&gt;=6")=3,1,0)</f>
        <v>0</v>
      </c>
      <c r="G16" s="43">
        <f>IF(COUNTIF(C7:E7,"&lt;=2")&gt;=1,1,0)</f>
        <v>1</v>
      </c>
    </row>
    <row r="17" ht="13.5" thickTop="1"/>
  </sheetData>
  <mergeCells count="4">
    <mergeCell ref="A1:E1"/>
    <mergeCell ref="A8:B8"/>
    <mergeCell ref="A10:D10"/>
    <mergeCell ref="E10:G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"/>
  <sheetViews>
    <sheetView tabSelected="1" workbookViewId="0" topLeftCell="A4">
      <selection activeCell="E9" sqref="E9"/>
    </sheetView>
  </sheetViews>
  <sheetFormatPr defaultColWidth="9.00390625" defaultRowHeight="12.75"/>
  <sheetData>
    <row r="1" spans="1:7" ht="12.75">
      <c r="A1" s="6" t="s">
        <v>32</v>
      </c>
      <c r="B1" s="6"/>
      <c r="C1" s="6"/>
      <c r="F1" t="s">
        <v>38</v>
      </c>
      <c r="G1">
        <v>7</v>
      </c>
    </row>
    <row r="2" spans="1:7" ht="12.75">
      <c r="A2" t="s">
        <v>33</v>
      </c>
      <c r="C2" t="str">
        <f>IF(AND(G1=G3,G1=G2),"равносторонний",IF(OR(G1=G2,G1=G3,G2=G3),"Равнобедренный","Разносторонний"))</f>
        <v>Разносторонний</v>
      </c>
      <c r="F2" t="s">
        <v>37</v>
      </c>
      <c r="G2">
        <v>6</v>
      </c>
    </row>
    <row r="3" spans="1:7" ht="12.75">
      <c r="A3" t="s">
        <v>34</v>
      </c>
      <c r="C3" t="str">
        <f>IF((MAX(G1:G3))^2=(SMALL(G1:G3,1))^2+(SMALL(G1:G3,2))^2,"прямоугольный",IF((MAX(G1:G3))^2&gt;(SMALL(G1:G3,1))^2+(SMALL(G1:G3,2))^2,"тупоугольный","остроугольный"))</f>
        <v>остроугольный</v>
      </c>
      <c r="F3" t="s">
        <v>36</v>
      </c>
      <c r="G3">
        <v>9</v>
      </c>
    </row>
    <row r="4" spans="1:3" ht="12.75">
      <c r="A4" s="32" t="s">
        <v>35</v>
      </c>
      <c r="B4" s="32"/>
      <c r="C4">
        <f>IF(MAX(G1:G3)&lt;SMALL(G1:G3,1)+SMALL(G1:G3,2),SQRT(((G1+G2+G3)/2)*((G1+G2-G3)/2)*((G1+G3-G2)/2)*((G2+G3-G1)/2)),"нет")</f>
        <v>20.97617696340303</v>
      </c>
    </row>
  </sheetData>
  <mergeCells count="1">
    <mergeCell ref="A4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***</cp:lastModifiedBy>
  <dcterms:created xsi:type="dcterms:W3CDTF">2007-12-04T18:44:10Z</dcterms:created>
  <dcterms:modified xsi:type="dcterms:W3CDTF">2007-12-04T19:08:49Z</dcterms:modified>
  <cp:category/>
  <cp:version/>
  <cp:contentType/>
  <cp:contentStatus/>
</cp:coreProperties>
</file>